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 VZ 2024\NVZ\16 RD Nákup soli 2024 - 2027\2 ZD a Profil\"/>
    </mc:Choice>
  </mc:AlternateContent>
  <bookViews>
    <workbookView xWindow="0" yWindow="0" windowWidth="16020" windowHeight="7950"/>
  </bookViews>
  <sheets>
    <sheet name="Příloha A1 - Výpočet ceny soli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3" l="1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7" i="3"/>
  <c r="E27" i="3" l="1"/>
  <c r="D35" i="3" s="1"/>
  <c r="D27" i="3"/>
  <c r="D42" i="3" l="1"/>
  <c r="D28" i="3"/>
  <c r="G27" i="3"/>
  <c r="D43" i="3" s="1"/>
  <c r="H27" i="3"/>
  <c r="D36" i="3" s="1"/>
  <c r="I27" i="3"/>
  <c r="D40" i="3" s="1"/>
  <c r="J27" i="3"/>
  <c r="D44" i="3" s="1"/>
  <c r="K27" i="3"/>
  <c r="D37" i="3" s="1"/>
  <c r="L27" i="3"/>
  <c r="M27" i="3"/>
  <c r="N27" i="3"/>
  <c r="N28" i="3" s="1"/>
  <c r="F27" i="3"/>
  <c r="D39" i="3" s="1"/>
  <c r="P27" i="3" l="1"/>
  <c r="K28" i="3"/>
  <c r="H28" i="3"/>
  <c r="F28" i="3"/>
  <c r="O28" i="3" s="1"/>
  <c r="O27" i="3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D45" i="3" l="1"/>
  <c r="D41" i="3"/>
  <c r="E39" i="3" s="1"/>
  <c r="E42" i="3" l="1"/>
  <c r="G42" i="3" s="1"/>
  <c r="D38" i="3"/>
  <c r="E35" i="3" s="1"/>
  <c r="G35" i="3" l="1"/>
  <c r="E46" i="3"/>
  <c r="G39" i="3"/>
  <c r="G46" i="3" l="1"/>
</calcChain>
</file>

<file path=xl/sharedStrings.xml><?xml version="1.0" encoding="utf-8"?>
<sst xmlns="http://schemas.openxmlformats.org/spreadsheetml/2006/main" count="92" uniqueCount="71">
  <si>
    <t>Celkem</t>
  </si>
  <si>
    <t>t</t>
  </si>
  <si>
    <t>x</t>
  </si>
  <si>
    <t>Dodávky v období</t>
  </si>
  <si>
    <t>CELKEM</t>
  </si>
  <si>
    <t>Předpokládaný odběr v tunách za období celkem</t>
  </si>
  <si>
    <t xml:space="preserve">Celkem </t>
  </si>
  <si>
    <t>Kontrolní výpočet</t>
  </si>
  <si>
    <t>Pořadí</t>
  </si>
  <si>
    <t>Předpokládaný odběr volně ložené posypové soli frakce F za jednotlivá období v tunách</t>
  </si>
  <si>
    <t>Nabídková cena volně ložené posypové soli frakce F v Kč bez DPH/1 t vč. dopravy</t>
  </si>
  <si>
    <t>Nabídková cena celkem v Kč bez DPH vč. dopravy*</t>
  </si>
  <si>
    <t>Cestmistrovství / středisko / sklad</t>
  </si>
  <si>
    <t>Místo plnění</t>
  </si>
  <si>
    <t>Příloha A1</t>
  </si>
  <si>
    <t>Výpočet nabídkové ceny za předpokládané množství posypové soli frakce F</t>
  </si>
  <si>
    <r>
      <t>*</t>
    </r>
    <r>
      <rPr>
        <b/>
        <i/>
        <sz val="10"/>
        <color theme="1"/>
        <rFont val="Calibri"/>
        <family val="2"/>
        <charset val="238"/>
        <scheme val="minor"/>
      </rPr>
      <t xml:space="preserve"> Nabídková cena celkem</t>
    </r>
    <r>
      <rPr>
        <i/>
        <sz val="10"/>
        <color theme="1"/>
        <rFont val="Calibri"/>
        <family val="2"/>
        <charset val="238"/>
        <scheme val="minor"/>
      </rPr>
      <t xml:space="preserve"> v Kč bez DPH vč. dopravy (v součtu za všechna období za předpokládané množství) bude použita jako hodnotící kritérium </t>
    </r>
    <r>
      <rPr>
        <b/>
        <i/>
        <sz val="10"/>
        <color theme="1"/>
        <rFont val="Calibri"/>
        <family val="2"/>
        <charset val="238"/>
        <scheme val="minor"/>
      </rPr>
      <t>nabídkové ceny</t>
    </r>
    <r>
      <rPr>
        <i/>
        <sz val="10"/>
        <color theme="1"/>
        <rFont val="Calibri"/>
        <family val="2"/>
        <charset val="238"/>
        <scheme val="minor"/>
      </rPr>
      <t xml:space="preserve"> s váhou hodnocení </t>
    </r>
    <r>
      <rPr>
        <b/>
        <i/>
        <sz val="10"/>
        <color theme="1"/>
        <rFont val="Calibri"/>
        <family val="2"/>
        <charset val="238"/>
        <scheme val="minor"/>
      </rPr>
      <t>70%</t>
    </r>
    <r>
      <rPr>
        <i/>
        <sz val="10"/>
        <color theme="1"/>
        <rFont val="Calibri"/>
        <family val="2"/>
        <charset val="238"/>
        <scheme val="minor"/>
      </rPr>
      <t>.</t>
    </r>
  </si>
  <si>
    <t>Hrotovická 1102, Horka-Domky, 674 01 Třebíč</t>
  </si>
  <si>
    <t>Partyzánská 368,676 02 Moravské Budějovice</t>
  </si>
  <si>
    <t>Ocmanice 93, 675 71 Náměšť nad Oslavou</t>
  </si>
  <si>
    <t>TR/Třebíč</t>
  </si>
  <si>
    <t>MB/Moravské Budějovice</t>
  </si>
  <si>
    <t>NA/Náměšť nad Oslavou</t>
  </si>
  <si>
    <t xml:space="preserve">NA/Hrotovice                 </t>
  </si>
  <si>
    <t xml:space="preserve"> Brněnská 600, 675 55 Hrotovice</t>
  </si>
  <si>
    <t>HB/Havlíčkův Brod</t>
  </si>
  <si>
    <t>Žižkova 1018, 580 01 Havlíčkův Brod</t>
  </si>
  <si>
    <t>LE/Ledeč nad Sázavou</t>
  </si>
  <si>
    <t>Na Pláckách 1302, 584 01 Ledeč nad Sázavou</t>
  </si>
  <si>
    <t>LE/Habry</t>
  </si>
  <si>
    <t>Sázavská 399, 582 81 Habry</t>
  </si>
  <si>
    <t xml:space="preserve">CH/Chotěboř                        </t>
  </si>
  <si>
    <t>Partyzánská 31, 583 01 Chotěboř</t>
  </si>
  <si>
    <t>CH/Přibyslav</t>
  </si>
  <si>
    <t>Malinského 281, 582 22 Přibyslav</t>
  </si>
  <si>
    <t>JI/Jihlava</t>
  </si>
  <si>
    <t>Kosovská 1122/16, 586 01 Jihlava</t>
  </si>
  <si>
    <t>JI/Polná</t>
  </si>
  <si>
    <t>Malá cihelna 1146, 588 13 Polná</t>
  </si>
  <si>
    <t>JI/Telč</t>
  </si>
  <si>
    <t>Radkovská 498, 588 56 Telč</t>
  </si>
  <si>
    <t>PE/Pelhřimov</t>
  </si>
  <si>
    <t>Myslotínská 1887, 393 82 Pelhřimov</t>
  </si>
  <si>
    <t>HU/Humpolec</t>
  </si>
  <si>
    <t>Spojovací 1622, 396 01 Humpolec</t>
  </si>
  <si>
    <t>PA/Pacov</t>
  </si>
  <si>
    <t>Nádražní 1065, 395 01 Pacov</t>
  </si>
  <si>
    <t xml:space="preserve">PE/Kamenice nad Lipou </t>
  </si>
  <si>
    <t>Gabrielka 28, 394 70 Kamenice nad Lipou</t>
  </si>
  <si>
    <t>ZR/Žďár nad Sázavou</t>
  </si>
  <si>
    <t>Jihlavská 841/1, 591 01 Žďár nad Sázavou</t>
  </si>
  <si>
    <t>VM/Velké Meziříčí</t>
  </si>
  <si>
    <t>Františky Stránecké 40, 594 01 Velké Meziříčí</t>
  </si>
  <si>
    <t>BY/Bystřice nad Pernštejnem</t>
  </si>
  <si>
    <t>Nádražní 470, 593 01 Bystřice nad Pernštejnem</t>
  </si>
  <si>
    <t>VM/Velká Bíteš</t>
  </si>
  <si>
    <t>Kpt. Jaroše 146, 595 01 Velká Bíteš</t>
  </si>
  <si>
    <t>1.4.-30.6.2025</t>
  </si>
  <si>
    <t>1.7.-31.10.2025</t>
  </si>
  <si>
    <t>1.11.2025-31.3.2026</t>
  </si>
  <si>
    <t>1.4.-30.6.2026</t>
  </si>
  <si>
    <t>1.7.-31.10.2026</t>
  </si>
  <si>
    <t>1.11.2026-31.3.2027</t>
  </si>
  <si>
    <t>1.4.-30.6.2027</t>
  </si>
  <si>
    <t>Předpokládané množství volně ložené posypové soli frakce F v období 1.1.2025 - 30.6.2028</t>
  </si>
  <si>
    <t>1.4.-30.6.2028</t>
  </si>
  <si>
    <t>1.11.2027-31.3.2028</t>
  </si>
  <si>
    <t>1.7.-31.10.2027</t>
  </si>
  <si>
    <t>1.1.2025-31.3.2025</t>
  </si>
  <si>
    <t>1.9.-31.10.2025</t>
  </si>
  <si>
    <r>
      <rPr>
        <b/>
        <sz val="16"/>
        <color theme="1"/>
        <rFont val="Calibri"/>
        <family val="2"/>
        <charset val="238"/>
        <scheme val="minor"/>
      </rPr>
      <t xml:space="preserve"> </t>
    </r>
    <r>
      <rPr>
        <b/>
        <u/>
        <sz val="16"/>
        <color theme="1"/>
        <rFont val="Calibri"/>
        <family val="2"/>
        <charset val="238"/>
        <scheme val="minor"/>
      </rPr>
      <t>v období 1.1.2025 - 30.6.2028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</si>
</sst>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/>
    </xf>
    <xf numFmtId="0" fontId="0" fillId="2" borderId="6" xfId="0" applyFont="1" applyFill="1" applyBorder="1"/>
    <xf numFmtId="0" fontId="0" fillId="0" borderId="0" xfId="0" applyFont="1" applyAlignment="1">
      <alignment horizontal="center" vertical="center"/>
    </xf>
    <xf numFmtId="0" fontId="0" fillId="6" borderId="6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3" fontId="0" fillId="0" borderId="0" xfId="0" applyNumberFormat="1" applyFont="1" applyFill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0" fillId="0" borderId="0" xfId="0" applyNumberFormat="1" applyFont="1" applyBorder="1"/>
    <xf numFmtId="3" fontId="0" fillId="5" borderId="22" xfId="0" applyNumberFormat="1" applyFont="1" applyFill="1" applyBorder="1" applyAlignment="1">
      <alignment horizontal="right"/>
    </xf>
    <xf numFmtId="3" fontId="0" fillId="5" borderId="28" xfId="0" applyNumberFormat="1" applyFont="1" applyFill="1" applyBorder="1" applyAlignment="1">
      <alignment horizontal="right"/>
    </xf>
    <xf numFmtId="3" fontId="0" fillId="6" borderId="20" xfId="0" applyNumberFormat="1" applyFont="1" applyFill="1" applyBorder="1" applyAlignment="1">
      <alignment horizontal="right"/>
    </xf>
    <xf numFmtId="3" fontId="0" fillId="4" borderId="28" xfId="0" applyNumberFormat="1" applyFont="1" applyFill="1" applyBorder="1" applyAlignment="1">
      <alignment horizontal="right"/>
    </xf>
    <xf numFmtId="3" fontId="0" fillId="4" borderId="20" xfId="0" applyNumberFormat="1" applyFont="1" applyFill="1" applyBorder="1" applyAlignment="1">
      <alignment horizontal="right"/>
    </xf>
    <xf numFmtId="0" fontId="1" fillId="0" borderId="0" xfId="0" applyFont="1"/>
    <xf numFmtId="3" fontId="7" fillId="6" borderId="1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0" fontId="1" fillId="6" borderId="17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 wrapText="1"/>
    </xf>
    <xf numFmtId="0" fontId="0" fillId="4" borderId="19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/>
    </xf>
    <xf numFmtId="0" fontId="0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>
      <alignment horizontal="center"/>
    </xf>
    <xf numFmtId="3" fontId="0" fillId="6" borderId="33" xfId="0" applyNumberFormat="1" applyFont="1" applyFill="1" applyBorder="1" applyAlignment="1">
      <alignment horizontal="right"/>
    </xf>
    <xf numFmtId="3" fontId="0" fillId="5" borderId="20" xfId="0" applyNumberFormat="1" applyFont="1" applyFill="1" applyBorder="1" applyAlignment="1">
      <alignment horizontal="right"/>
    </xf>
    <xf numFmtId="3" fontId="4" fillId="0" borderId="11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2" borderId="7" xfId="0" applyFont="1" applyFill="1" applyBorder="1"/>
    <xf numFmtId="0" fontId="0" fillId="6" borderId="4" xfId="0" applyFont="1" applyFill="1" applyBorder="1" applyAlignment="1">
      <alignment horizontal="center" vertical="center"/>
    </xf>
    <xf numFmtId="0" fontId="0" fillId="0" borderId="6" xfId="0" applyFont="1" applyFill="1" applyBorder="1"/>
    <xf numFmtId="0" fontId="0" fillId="0" borderId="7" xfId="0" applyFont="1" applyFill="1" applyBorder="1"/>
    <xf numFmtId="0" fontId="1" fillId="5" borderId="38" xfId="0" applyFont="1" applyFill="1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 wrapText="1"/>
    </xf>
    <xf numFmtId="3" fontId="7" fillId="6" borderId="40" xfId="0" applyNumberFormat="1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3" fontId="1" fillId="0" borderId="0" xfId="0" applyNumberFormat="1" applyFont="1" applyAlignment="1">
      <alignment horizontal="right" vertical="center"/>
    </xf>
    <xf numFmtId="3" fontId="1" fillId="0" borderId="24" xfId="0" applyNumberFormat="1" applyFont="1" applyBorder="1" applyAlignment="1">
      <alignment horizontal="right" vertical="center" wrapText="1"/>
    </xf>
    <xf numFmtId="3" fontId="0" fillId="0" borderId="25" xfId="0" applyNumberFormat="1" applyFont="1" applyBorder="1" applyAlignment="1">
      <alignment horizontal="right" vertical="center"/>
    </xf>
    <xf numFmtId="3" fontId="1" fillId="0" borderId="25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/>
    </xf>
    <xf numFmtId="3" fontId="0" fillId="0" borderId="0" xfId="0" applyNumberFormat="1" applyFont="1" applyFill="1" applyBorder="1" applyAlignment="1">
      <alignment horizontal="right" vertical="center"/>
    </xf>
    <xf numFmtId="3" fontId="0" fillId="0" borderId="0" xfId="0" applyNumberFormat="1" applyFont="1" applyFill="1" applyAlignment="1">
      <alignment horizontal="right" vertical="center"/>
    </xf>
    <xf numFmtId="3" fontId="0" fillId="0" borderId="0" xfId="0" applyNumberFormat="1" applyFont="1" applyAlignment="1">
      <alignment horizontal="right" vertical="center"/>
    </xf>
    <xf numFmtId="3" fontId="4" fillId="0" borderId="0" xfId="0" applyNumberFormat="1" applyFont="1" applyBorder="1"/>
    <xf numFmtId="3" fontId="4" fillId="0" borderId="17" xfId="0" applyNumberFormat="1" applyFont="1" applyFill="1" applyBorder="1" applyAlignment="1">
      <alignment horizontal="right" vertical="center"/>
    </xf>
    <xf numFmtId="3" fontId="0" fillId="4" borderId="6" xfId="0" applyNumberFormat="1" applyFont="1" applyFill="1" applyBorder="1" applyAlignment="1">
      <alignment horizontal="center" vertical="center"/>
    </xf>
    <xf numFmtId="3" fontId="0" fillId="5" borderId="9" xfId="0" applyNumberFormat="1" applyFont="1" applyFill="1" applyBorder="1" applyAlignment="1">
      <alignment horizontal="center" vertical="center"/>
    </xf>
    <xf numFmtId="3" fontId="0" fillId="6" borderId="6" xfId="0" applyNumberFormat="1" applyFont="1" applyFill="1" applyBorder="1" applyAlignment="1">
      <alignment horizontal="center" vertical="center"/>
    </xf>
    <xf numFmtId="3" fontId="0" fillId="4" borderId="19" xfId="0" applyNumberFormat="1" applyFont="1" applyFill="1" applyBorder="1" applyAlignment="1">
      <alignment horizontal="center" vertical="center"/>
    </xf>
    <xf numFmtId="3" fontId="0" fillId="4" borderId="37" xfId="0" applyNumberFormat="1" applyFont="1" applyFill="1" applyBorder="1" applyAlignment="1">
      <alignment horizontal="center" vertical="center"/>
    </xf>
    <xf numFmtId="3" fontId="0" fillId="5" borderId="36" xfId="0" applyNumberFormat="1" applyFont="1" applyFill="1" applyBorder="1" applyAlignment="1">
      <alignment horizontal="center" vertical="center"/>
    </xf>
    <xf numFmtId="3" fontId="0" fillId="6" borderId="37" xfId="0" applyNumberFormat="1" applyFont="1" applyFill="1" applyBorder="1" applyAlignment="1">
      <alignment horizontal="center" vertical="center"/>
    </xf>
    <xf numFmtId="3" fontId="0" fillId="4" borderId="35" xfId="0" applyNumberFormat="1" applyFont="1" applyFill="1" applyBorder="1" applyAlignment="1">
      <alignment horizontal="center" vertical="center"/>
    </xf>
    <xf numFmtId="3" fontId="0" fillId="6" borderId="4" xfId="0" applyNumberFormat="1" applyFont="1" applyFill="1" applyBorder="1" applyAlignment="1">
      <alignment horizontal="center" vertical="center"/>
    </xf>
    <xf numFmtId="3" fontId="7" fillId="4" borderId="14" xfId="0" applyNumberFormat="1" applyFont="1" applyFill="1" applyBorder="1" applyAlignment="1">
      <alignment horizontal="center" vertical="center"/>
    </xf>
    <xf numFmtId="3" fontId="7" fillId="5" borderId="39" xfId="0" applyNumberFormat="1" applyFont="1" applyFill="1" applyBorder="1" applyAlignment="1">
      <alignment horizontal="center" vertical="center"/>
    </xf>
    <xf numFmtId="3" fontId="7" fillId="5" borderId="14" xfId="0" applyNumberFormat="1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left"/>
    </xf>
    <xf numFmtId="0" fontId="1" fillId="6" borderId="30" xfId="0" applyFont="1" applyFill="1" applyBorder="1" applyAlignment="1">
      <alignment horizontal="left"/>
    </xf>
    <xf numFmtId="3" fontId="0" fillId="6" borderId="24" xfId="0" applyNumberFormat="1" applyFont="1" applyFill="1" applyBorder="1" applyAlignment="1">
      <alignment horizontal="right"/>
    </xf>
    <xf numFmtId="0" fontId="4" fillId="2" borderId="13" xfId="0" applyFont="1" applyFill="1" applyBorder="1" applyAlignment="1">
      <alignment horizontal="left"/>
    </xf>
    <xf numFmtId="0" fontId="0" fillId="0" borderId="0" xfId="0" applyFont="1" applyAlignment="1">
      <alignment horizontal="center"/>
    </xf>
    <xf numFmtId="3" fontId="0" fillId="4" borderId="42" xfId="0" applyNumberFormat="1" applyFont="1" applyFill="1" applyBorder="1" applyAlignment="1">
      <alignment horizontal="right"/>
    </xf>
    <xf numFmtId="0" fontId="1" fillId="0" borderId="10" xfId="0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right" vertical="center"/>
    </xf>
    <xf numFmtId="0" fontId="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3" fontId="1" fillId="0" borderId="0" xfId="0" applyNumberFormat="1" applyFont="1"/>
    <xf numFmtId="3" fontId="4" fillId="2" borderId="13" xfId="0" applyNumberFormat="1" applyFont="1" applyFill="1" applyBorder="1" applyAlignment="1">
      <alignment horizontal="center" vertical="center"/>
    </xf>
    <xf numFmtId="3" fontId="0" fillId="5" borderId="42" xfId="0" applyNumberFormat="1" applyFont="1" applyFill="1" applyBorder="1" applyAlignment="1">
      <alignment horizontal="right"/>
    </xf>
    <xf numFmtId="0" fontId="1" fillId="0" borderId="1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4" borderId="28" xfId="0" applyFont="1" applyFill="1" applyBorder="1" applyAlignment="1">
      <alignment horizontal="left"/>
    </xf>
    <xf numFmtId="0" fontId="1" fillId="4" borderId="29" xfId="0" applyFont="1" applyFill="1" applyBorder="1" applyAlignment="1">
      <alignment horizontal="left"/>
    </xf>
    <xf numFmtId="3" fontId="0" fillId="6" borderId="43" xfId="0" applyNumberFormat="1" applyFont="1" applyFill="1" applyBorder="1" applyAlignment="1">
      <alignment horizontal="center" vertical="center"/>
    </xf>
    <xf numFmtId="3" fontId="0" fillId="6" borderId="41" xfId="0" applyNumberFormat="1" applyFont="1" applyFill="1" applyBorder="1" applyAlignment="1">
      <alignment horizontal="center" vertical="center"/>
    </xf>
    <xf numFmtId="3" fontId="0" fillId="6" borderId="44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3" fontId="4" fillId="0" borderId="32" xfId="0" applyNumberFormat="1" applyFont="1" applyFill="1" applyBorder="1" applyAlignment="1">
      <alignment horizontal="center" vertical="center"/>
    </xf>
    <xf numFmtId="3" fontId="4" fillId="0" borderId="38" xfId="0" applyNumberFormat="1" applyFont="1" applyFill="1" applyBorder="1" applyAlignment="1">
      <alignment horizontal="center" vertical="center"/>
    </xf>
    <xf numFmtId="3" fontId="4" fillId="0" borderId="23" xfId="0" applyNumberFormat="1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1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5" borderId="22" xfId="0" applyFont="1" applyFill="1" applyBorder="1" applyAlignment="1">
      <alignment horizontal="left"/>
    </xf>
    <xf numFmtId="0" fontId="1" fillId="5" borderId="30" xfId="0" applyFont="1" applyFill="1" applyBorder="1" applyAlignment="1">
      <alignment horizontal="left"/>
    </xf>
    <xf numFmtId="3" fontId="0" fillId="5" borderId="24" xfId="0" applyNumberFormat="1" applyFont="1" applyFill="1" applyBorder="1" applyAlignment="1">
      <alignment horizontal="center" vertical="center"/>
    </xf>
    <xf numFmtId="3" fontId="0" fillId="5" borderId="25" xfId="0" applyNumberFormat="1" applyFont="1" applyFill="1" applyBorder="1" applyAlignment="1">
      <alignment horizontal="center" vertical="center"/>
    </xf>
    <xf numFmtId="3" fontId="0" fillId="5" borderId="26" xfId="0" applyNumberFormat="1" applyFont="1" applyFill="1" applyBorder="1" applyAlignment="1">
      <alignment horizontal="center" vertical="center"/>
    </xf>
    <xf numFmtId="3" fontId="0" fillId="5" borderId="27" xfId="0" applyNumberFormat="1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left"/>
    </xf>
    <xf numFmtId="0" fontId="1" fillId="4" borderId="31" xfId="0" applyFont="1" applyFill="1" applyBorder="1" applyAlignment="1">
      <alignment horizontal="left"/>
    </xf>
    <xf numFmtId="4" fontId="0" fillId="5" borderId="43" xfId="0" applyNumberFormat="1" applyFont="1" applyFill="1" applyBorder="1" applyAlignment="1" applyProtection="1">
      <alignment horizontal="center" vertical="center"/>
      <protection locked="0"/>
    </xf>
    <xf numFmtId="4" fontId="0" fillId="5" borderId="41" xfId="0" applyNumberFormat="1" applyFont="1" applyFill="1" applyBorder="1" applyAlignment="1" applyProtection="1">
      <alignment horizontal="center" vertical="center"/>
      <protection locked="0"/>
    </xf>
    <xf numFmtId="4" fontId="0" fillId="5" borderId="44" xfId="0" applyNumberFormat="1" applyFont="1" applyFill="1" applyBorder="1" applyAlignment="1" applyProtection="1">
      <alignment horizontal="center" vertical="center"/>
      <protection locked="0"/>
    </xf>
    <xf numFmtId="4" fontId="0" fillId="5" borderId="24" xfId="0" applyNumberFormat="1" applyFont="1" applyFill="1" applyBorder="1" applyAlignment="1">
      <alignment horizontal="right" vertical="center"/>
    </xf>
    <xf numFmtId="4" fontId="0" fillId="5" borderId="25" xfId="0" applyNumberFormat="1" applyFont="1" applyFill="1" applyBorder="1" applyAlignment="1">
      <alignment horizontal="right" vertical="center"/>
    </xf>
    <xf numFmtId="4" fontId="0" fillId="5" borderId="26" xfId="0" applyNumberFormat="1" applyFont="1" applyFill="1" applyBorder="1" applyAlignment="1">
      <alignment horizontal="right" vertical="center"/>
    </xf>
    <xf numFmtId="4" fontId="0" fillId="5" borderId="27" xfId="0" applyNumberFormat="1" applyFont="1" applyFill="1" applyBorder="1" applyAlignment="1">
      <alignment horizontal="right" vertical="center"/>
    </xf>
    <xf numFmtId="0" fontId="1" fillId="5" borderId="28" xfId="0" applyFont="1" applyFill="1" applyBorder="1" applyAlignment="1">
      <alignment horizontal="left"/>
    </xf>
    <xf numFmtId="0" fontId="1" fillId="5" borderId="29" xfId="0" applyFont="1" applyFill="1" applyBorder="1" applyAlignment="1">
      <alignment horizontal="left"/>
    </xf>
    <xf numFmtId="0" fontId="1" fillId="5" borderId="45" xfId="0" applyFont="1" applyFill="1" applyBorder="1" applyAlignment="1">
      <alignment horizontal="left"/>
    </xf>
    <xf numFmtId="0" fontId="1" fillId="5" borderId="46" xfId="0" applyFont="1" applyFill="1" applyBorder="1" applyAlignment="1">
      <alignment horizontal="left"/>
    </xf>
    <xf numFmtId="4" fontId="0" fillId="6" borderId="43" xfId="0" applyNumberFormat="1" applyFont="1" applyFill="1" applyBorder="1" applyAlignment="1">
      <alignment horizontal="right" vertical="center"/>
    </xf>
    <xf numFmtId="4" fontId="0" fillId="6" borderId="41" xfId="0" applyNumberFormat="1" applyFont="1" applyFill="1" applyBorder="1" applyAlignment="1">
      <alignment horizontal="right" vertical="center"/>
    </xf>
    <xf numFmtId="4" fontId="0" fillId="6" borderId="44" xfId="0" applyNumberFormat="1" applyFont="1" applyFill="1" applyBorder="1" applyAlignment="1">
      <alignment horizontal="right" vertical="center"/>
    </xf>
    <xf numFmtId="4" fontId="0" fillId="6" borderId="43" xfId="0" applyNumberFormat="1" applyFont="1" applyFill="1" applyBorder="1" applyAlignment="1" applyProtection="1">
      <alignment horizontal="center" vertical="center"/>
      <protection locked="0"/>
    </xf>
    <xf numFmtId="4" fontId="0" fillId="6" borderId="41" xfId="0" applyNumberFormat="1" applyFont="1" applyFill="1" applyBorder="1" applyAlignment="1" applyProtection="1">
      <alignment horizontal="center" vertical="center"/>
      <protection locked="0"/>
    </xf>
    <xf numFmtId="4" fontId="0" fillId="6" borderId="44" xfId="0" applyNumberFormat="1" applyFont="1" applyFill="1" applyBorder="1" applyAlignment="1" applyProtection="1">
      <alignment horizontal="center" vertical="center"/>
      <protection locked="0"/>
    </xf>
    <xf numFmtId="0" fontId="1" fillId="6" borderId="33" xfId="0" applyFont="1" applyFill="1" applyBorder="1" applyAlignment="1">
      <alignment horizontal="left"/>
    </xf>
    <xf numFmtId="0" fontId="1" fillId="6" borderId="34" xfId="0" applyFont="1" applyFill="1" applyBorder="1" applyAlignment="1">
      <alignment horizontal="left"/>
    </xf>
    <xf numFmtId="0" fontId="1" fillId="2" borderId="3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wrapText="1"/>
    </xf>
    <xf numFmtId="0" fontId="1" fillId="3" borderId="20" xfId="0" applyFont="1" applyFill="1" applyBorder="1" applyAlignment="1">
      <alignment horizontal="left"/>
    </xf>
    <xf numFmtId="0" fontId="1" fillId="3" borderId="21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3" fontId="0" fillId="4" borderId="25" xfId="0" applyNumberFormat="1" applyFont="1" applyFill="1" applyBorder="1" applyAlignment="1">
      <alignment horizontal="center" vertical="center"/>
    </xf>
    <xf numFmtId="3" fontId="0" fillId="4" borderId="26" xfId="0" applyNumberFormat="1" applyFont="1" applyFill="1" applyBorder="1" applyAlignment="1">
      <alignment horizontal="center" vertical="center"/>
    </xf>
    <xf numFmtId="4" fontId="0" fillId="4" borderId="43" xfId="0" applyNumberFormat="1" applyFont="1" applyFill="1" applyBorder="1" applyAlignment="1" applyProtection="1">
      <alignment horizontal="center" vertical="center"/>
      <protection locked="0"/>
    </xf>
    <xf numFmtId="4" fontId="0" fillId="4" borderId="41" xfId="0" applyNumberFormat="1" applyFont="1" applyFill="1" applyBorder="1" applyAlignment="1" applyProtection="1">
      <alignment horizontal="center" vertical="center"/>
      <protection locked="0"/>
    </xf>
    <xf numFmtId="4" fontId="0" fillId="4" borderId="44" xfId="0" applyNumberFormat="1" applyFont="1" applyFill="1" applyBorder="1" applyAlignment="1" applyProtection="1">
      <alignment horizontal="center" vertical="center"/>
      <protection locked="0"/>
    </xf>
    <xf numFmtId="4" fontId="0" fillId="4" borderId="25" xfId="0" applyNumberFormat="1" applyFont="1" applyFill="1" applyBorder="1" applyAlignment="1">
      <alignment horizontal="right" vertical="center"/>
    </xf>
    <xf numFmtId="4" fontId="0" fillId="4" borderId="26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topLeftCell="A34" zoomScaleNormal="100" workbookViewId="0">
      <selection activeCell="F42" activeCellId="2" sqref="F35:F38 F39:F41 F42:F45"/>
    </sheetView>
  </sheetViews>
  <sheetFormatPr defaultColWidth="8.85546875" defaultRowHeight="15" x14ac:dyDescent="0.25"/>
  <cols>
    <col min="1" max="1" width="6.42578125" style="1" customWidth="1"/>
    <col min="2" max="2" width="28" style="2" customWidth="1"/>
    <col min="3" max="3" width="43.28515625" style="3" customWidth="1"/>
    <col min="4" max="5" width="14.7109375" style="71" customWidth="1"/>
    <col min="6" max="8" width="14.7109375" style="3" customWidth="1"/>
    <col min="9" max="11" width="14.7109375" style="31" customWidth="1"/>
    <col min="12" max="14" width="14.7109375" style="5" customWidth="1"/>
    <col min="15" max="15" width="14.7109375" style="52" customWidth="1"/>
    <col min="16" max="16" width="14.7109375" style="5" customWidth="1"/>
    <col min="17" max="17" width="14.28515625" style="5" customWidth="1"/>
    <col min="18" max="18" width="11.7109375" style="5" customWidth="1"/>
    <col min="19" max="20" width="14.28515625" style="5" customWidth="1"/>
    <col min="21" max="21" width="17.7109375" style="2" customWidth="1"/>
    <col min="22" max="16384" width="8.85546875" style="2"/>
  </cols>
  <sheetData>
    <row r="1" spans="1:20" x14ac:dyDescent="0.25">
      <c r="B1" s="20"/>
      <c r="C1" s="5"/>
      <c r="D1" s="5"/>
      <c r="E1" s="5"/>
      <c r="F1" s="5"/>
      <c r="G1" s="5"/>
      <c r="H1" s="5"/>
      <c r="I1" s="5"/>
      <c r="J1" s="5"/>
      <c r="K1" s="5"/>
      <c r="O1" s="132" t="s">
        <v>14</v>
      </c>
      <c r="P1" s="132"/>
      <c r="Q1" s="132"/>
      <c r="R1" s="132"/>
      <c r="S1" s="2"/>
      <c r="T1" s="2"/>
    </row>
    <row r="2" spans="1:20" ht="9.6" customHeight="1" x14ac:dyDescent="0.25">
      <c r="B2" s="20"/>
      <c r="C2" s="5"/>
      <c r="D2" s="5"/>
      <c r="E2" s="5"/>
      <c r="F2" s="5"/>
      <c r="G2" s="5"/>
      <c r="H2" s="5"/>
      <c r="I2" s="5"/>
      <c r="J2" s="5"/>
      <c r="K2" s="5"/>
      <c r="O2" s="45"/>
      <c r="P2" s="22"/>
      <c r="Q2" s="22"/>
      <c r="R2" s="22"/>
      <c r="S2" s="2"/>
      <c r="T2" s="2"/>
    </row>
    <row r="3" spans="1:20" s="1" customFormat="1" ht="20.45" customHeight="1" x14ac:dyDescent="0.35">
      <c r="A3" s="90" t="s">
        <v>64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</row>
    <row r="4" spans="1:20" ht="10.9" customHeight="1" thickBot="1" x14ac:dyDescent="0.3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2"/>
      <c r="R4" s="2"/>
      <c r="S4" s="2"/>
      <c r="T4" s="2"/>
    </row>
    <row r="5" spans="1:20" ht="42.6" customHeight="1" x14ac:dyDescent="0.25">
      <c r="A5" s="92" t="s">
        <v>8</v>
      </c>
      <c r="B5" s="94" t="s">
        <v>12</v>
      </c>
      <c r="C5" s="130" t="s">
        <v>13</v>
      </c>
      <c r="D5" s="43" t="s">
        <v>68</v>
      </c>
      <c r="E5" s="40" t="s">
        <v>57</v>
      </c>
      <c r="F5" s="41" t="s">
        <v>58</v>
      </c>
      <c r="G5" s="43" t="s">
        <v>59</v>
      </c>
      <c r="H5" s="40" t="s">
        <v>60</v>
      </c>
      <c r="I5" s="24" t="s">
        <v>61</v>
      </c>
      <c r="J5" s="26" t="s">
        <v>62</v>
      </c>
      <c r="K5" s="28" t="s">
        <v>63</v>
      </c>
      <c r="L5" s="24" t="s">
        <v>67</v>
      </c>
      <c r="M5" s="26" t="s">
        <v>66</v>
      </c>
      <c r="N5" s="28" t="s">
        <v>65</v>
      </c>
      <c r="O5" s="46" t="s">
        <v>6</v>
      </c>
      <c r="P5" s="2"/>
      <c r="Q5" s="2"/>
      <c r="R5" s="2"/>
      <c r="S5" s="2"/>
      <c r="T5" s="2"/>
    </row>
    <row r="6" spans="1:20" s="5" customFormat="1" x14ac:dyDescent="0.25">
      <c r="A6" s="93"/>
      <c r="B6" s="95"/>
      <c r="C6" s="131"/>
      <c r="D6" s="44" t="s">
        <v>1</v>
      </c>
      <c r="E6" s="25" t="s">
        <v>1</v>
      </c>
      <c r="F6" s="37" t="s">
        <v>1</v>
      </c>
      <c r="G6" s="44" t="s">
        <v>1</v>
      </c>
      <c r="H6" s="25" t="s">
        <v>1</v>
      </c>
      <c r="I6" s="6" t="s">
        <v>1</v>
      </c>
      <c r="J6" s="27" t="s">
        <v>1</v>
      </c>
      <c r="K6" s="29" t="s">
        <v>1</v>
      </c>
      <c r="L6" s="6" t="s">
        <v>1</v>
      </c>
      <c r="M6" s="27" t="s">
        <v>1</v>
      </c>
      <c r="N6" s="29" t="s">
        <v>1</v>
      </c>
      <c r="O6" s="47" t="s">
        <v>1</v>
      </c>
    </row>
    <row r="7" spans="1:20" s="5" customFormat="1" x14ac:dyDescent="0.25">
      <c r="A7" s="35">
        <v>1</v>
      </c>
      <c r="B7" s="4" t="s">
        <v>25</v>
      </c>
      <c r="C7" s="36" t="s">
        <v>26</v>
      </c>
      <c r="D7" s="55">
        <v>50</v>
      </c>
      <c r="E7" s="56">
        <v>1100</v>
      </c>
      <c r="F7" s="63">
        <v>700</v>
      </c>
      <c r="G7" s="55">
        <v>50</v>
      </c>
      <c r="H7" s="56">
        <v>1100</v>
      </c>
      <c r="I7" s="57">
        <v>450</v>
      </c>
      <c r="J7" s="58">
        <v>50</v>
      </c>
      <c r="K7" s="56">
        <v>1100</v>
      </c>
      <c r="L7" s="57">
        <v>450</v>
      </c>
      <c r="M7" s="58">
        <v>50</v>
      </c>
      <c r="N7" s="56">
        <v>1100</v>
      </c>
      <c r="O7" s="48">
        <f>SUM(D7:N7)</f>
        <v>6200</v>
      </c>
    </row>
    <row r="8" spans="1:20" s="5" customFormat="1" x14ac:dyDescent="0.25">
      <c r="A8" s="35">
        <f>A7+1</f>
        <v>2</v>
      </c>
      <c r="B8" s="4" t="s">
        <v>27</v>
      </c>
      <c r="C8" s="36" t="s">
        <v>28</v>
      </c>
      <c r="D8" s="55">
        <v>50</v>
      </c>
      <c r="E8" s="56">
        <v>600</v>
      </c>
      <c r="F8" s="63">
        <v>600</v>
      </c>
      <c r="G8" s="55">
        <v>50</v>
      </c>
      <c r="H8" s="56">
        <v>600</v>
      </c>
      <c r="I8" s="57">
        <v>100</v>
      </c>
      <c r="J8" s="58">
        <v>50</v>
      </c>
      <c r="K8" s="56">
        <v>600</v>
      </c>
      <c r="L8" s="57">
        <v>100</v>
      </c>
      <c r="M8" s="58">
        <v>50</v>
      </c>
      <c r="N8" s="56">
        <v>600</v>
      </c>
      <c r="O8" s="48">
        <f t="shared" ref="O8:O26" si="0">SUM(D8:N8)</f>
        <v>3400</v>
      </c>
    </row>
    <row r="9" spans="1:20" s="5" customFormat="1" x14ac:dyDescent="0.25">
      <c r="A9" s="35">
        <f t="shared" ref="A9:A26" si="1">A8+1</f>
        <v>3</v>
      </c>
      <c r="B9" s="4" t="s">
        <v>29</v>
      </c>
      <c r="C9" s="36" t="s">
        <v>30</v>
      </c>
      <c r="D9" s="55">
        <v>50</v>
      </c>
      <c r="E9" s="56">
        <v>300</v>
      </c>
      <c r="F9" s="63">
        <v>300</v>
      </c>
      <c r="G9" s="55">
        <v>50</v>
      </c>
      <c r="H9" s="56">
        <v>300</v>
      </c>
      <c r="I9" s="57">
        <v>50</v>
      </c>
      <c r="J9" s="58">
        <v>50</v>
      </c>
      <c r="K9" s="56">
        <v>300</v>
      </c>
      <c r="L9" s="57">
        <v>50</v>
      </c>
      <c r="M9" s="58">
        <v>50</v>
      </c>
      <c r="N9" s="56">
        <v>300</v>
      </c>
      <c r="O9" s="48">
        <f t="shared" si="0"/>
        <v>1800</v>
      </c>
    </row>
    <row r="10" spans="1:20" s="5" customFormat="1" x14ac:dyDescent="0.25">
      <c r="A10" s="35">
        <f t="shared" si="1"/>
        <v>4</v>
      </c>
      <c r="B10" s="4" t="s">
        <v>31</v>
      </c>
      <c r="C10" s="36" t="s">
        <v>32</v>
      </c>
      <c r="D10" s="55">
        <v>50</v>
      </c>
      <c r="E10" s="56">
        <v>800</v>
      </c>
      <c r="F10" s="63">
        <v>800</v>
      </c>
      <c r="G10" s="55">
        <v>50</v>
      </c>
      <c r="H10" s="56">
        <v>800</v>
      </c>
      <c r="I10" s="57">
        <v>300</v>
      </c>
      <c r="J10" s="58">
        <v>50</v>
      </c>
      <c r="K10" s="56">
        <v>800</v>
      </c>
      <c r="L10" s="57">
        <v>300</v>
      </c>
      <c r="M10" s="58">
        <v>50</v>
      </c>
      <c r="N10" s="56">
        <v>800</v>
      </c>
      <c r="O10" s="48">
        <f t="shared" si="0"/>
        <v>4800</v>
      </c>
    </row>
    <row r="11" spans="1:20" s="5" customFormat="1" x14ac:dyDescent="0.25">
      <c r="A11" s="35">
        <f t="shared" si="1"/>
        <v>5</v>
      </c>
      <c r="B11" s="4" t="s">
        <v>33</v>
      </c>
      <c r="C11" s="36" t="s">
        <v>34</v>
      </c>
      <c r="D11" s="55">
        <v>50</v>
      </c>
      <c r="E11" s="56">
        <v>200</v>
      </c>
      <c r="F11" s="63">
        <v>200</v>
      </c>
      <c r="G11" s="55">
        <v>50</v>
      </c>
      <c r="H11" s="56">
        <v>200</v>
      </c>
      <c r="I11" s="57">
        <v>50</v>
      </c>
      <c r="J11" s="58">
        <v>50</v>
      </c>
      <c r="K11" s="56">
        <v>200</v>
      </c>
      <c r="L11" s="57">
        <v>50</v>
      </c>
      <c r="M11" s="58">
        <v>50</v>
      </c>
      <c r="N11" s="56">
        <v>200</v>
      </c>
      <c r="O11" s="48">
        <f t="shared" si="0"/>
        <v>1300</v>
      </c>
    </row>
    <row r="12" spans="1:20" s="5" customFormat="1" x14ac:dyDescent="0.25">
      <c r="A12" s="35">
        <f t="shared" si="1"/>
        <v>6</v>
      </c>
      <c r="B12" s="4" t="s">
        <v>35</v>
      </c>
      <c r="C12" s="36" t="s">
        <v>36</v>
      </c>
      <c r="D12" s="55">
        <v>50</v>
      </c>
      <c r="E12" s="56">
        <v>2700</v>
      </c>
      <c r="F12" s="63">
        <v>1900</v>
      </c>
      <c r="G12" s="55">
        <v>50</v>
      </c>
      <c r="H12" s="56">
        <v>2700</v>
      </c>
      <c r="I12" s="57">
        <v>800</v>
      </c>
      <c r="J12" s="58">
        <v>50</v>
      </c>
      <c r="K12" s="56">
        <v>2700</v>
      </c>
      <c r="L12" s="57">
        <v>800</v>
      </c>
      <c r="M12" s="58">
        <v>50</v>
      </c>
      <c r="N12" s="56">
        <v>2700</v>
      </c>
      <c r="O12" s="48">
        <f t="shared" si="0"/>
        <v>14500</v>
      </c>
    </row>
    <row r="13" spans="1:20" s="5" customFormat="1" x14ac:dyDescent="0.25">
      <c r="A13" s="35">
        <f t="shared" si="1"/>
        <v>7</v>
      </c>
      <c r="B13" s="4" t="s">
        <v>37</v>
      </c>
      <c r="C13" s="36" t="s">
        <v>38</v>
      </c>
      <c r="D13" s="55">
        <v>50</v>
      </c>
      <c r="E13" s="56">
        <v>300</v>
      </c>
      <c r="F13" s="63">
        <v>300</v>
      </c>
      <c r="G13" s="55">
        <v>50</v>
      </c>
      <c r="H13" s="56">
        <v>300</v>
      </c>
      <c r="I13" s="57">
        <v>100</v>
      </c>
      <c r="J13" s="58">
        <v>50</v>
      </c>
      <c r="K13" s="56">
        <v>300</v>
      </c>
      <c r="L13" s="57">
        <v>100</v>
      </c>
      <c r="M13" s="58">
        <v>50</v>
      </c>
      <c r="N13" s="56">
        <v>300</v>
      </c>
      <c r="O13" s="48">
        <f t="shared" si="0"/>
        <v>1900</v>
      </c>
    </row>
    <row r="14" spans="1:20" s="5" customFormat="1" x14ac:dyDescent="0.25">
      <c r="A14" s="35">
        <f t="shared" si="1"/>
        <v>8</v>
      </c>
      <c r="B14" s="4" t="s">
        <v>39</v>
      </c>
      <c r="C14" s="36" t="s">
        <v>40</v>
      </c>
      <c r="D14" s="55">
        <v>50</v>
      </c>
      <c r="E14" s="56">
        <v>500</v>
      </c>
      <c r="F14" s="63">
        <v>500</v>
      </c>
      <c r="G14" s="55">
        <v>50</v>
      </c>
      <c r="H14" s="56">
        <v>500</v>
      </c>
      <c r="I14" s="57">
        <v>200</v>
      </c>
      <c r="J14" s="58">
        <v>50</v>
      </c>
      <c r="K14" s="56">
        <v>500</v>
      </c>
      <c r="L14" s="57">
        <v>200</v>
      </c>
      <c r="M14" s="58">
        <v>50</v>
      </c>
      <c r="N14" s="56">
        <v>500</v>
      </c>
      <c r="O14" s="48">
        <f t="shared" si="0"/>
        <v>3100</v>
      </c>
    </row>
    <row r="15" spans="1:20" s="5" customFormat="1" x14ac:dyDescent="0.25">
      <c r="A15" s="35">
        <f t="shared" si="1"/>
        <v>9</v>
      </c>
      <c r="B15" s="38" t="s">
        <v>41</v>
      </c>
      <c r="C15" s="39" t="s">
        <v>42</v>
      </c>
      <c r="D15" s="55">
        <v>50</v>
      </c>
      <c r="E15" s="56">
        <v>900</v>
      </c>
      <c r="F15" s="63">
        <v>900</v>
      </c>
      <c r="G15" s="55">
        <v>50</v>
      </c>
      <c r="H15" s="56">
        <v>900</v>
      </c>
      <c r="I15" s="57">
        <v>500</v>
      </c>
      <c r="J15" s="58">
        <v>50</v>
      </c>
      <c r="K15" s="56">
        <v>900</v>
      </c>
      <c r="L15" s="57">
        <v>500</v>
      </c>
      <c r="M15" s="58">
        <v>50</v>
      </c>
      <c r="N15" s="56">
        <v>900</v>
      </c>
      <c r="O15" s="48">
        <f t="shared" si="0"/>
        <v>5700</v>
      </c>
    </row>
    <row r="16" spans="1:20" s="5" customFormat="1" x14ac:dyDescent="0.25">
      <c r="A16" s="35">
        <f t="shared" si="1"/>
        <v>10</v>
      </c>
      <c r="B16" s="4" t="s">
        <v>43</v>
      </c>
      <c r="C16" s="36" t="s">
        <v>44</v>
      </c>
      <c r="D16" s="55">
        <v>50</v>
      </c>
      <c r="E16" s="56">
        <v>300</v>
      </c>
      <c r="F16" s="63">
        <v>250</v>
      </c>
      <c r="G16" s="55">
        <v>50</v>
      </c>
      <c r="H16" s="56">
        <v>300</v>
      </c>
      <c r="I16" s="57">
        <v>100</v>
      </c>
      <c r="J16" s="58">
        <v>50</v>
      </c>
      <c r="K16" s="56">
        <v>300</v>
      </c>
      <c r="L16" s="57">
        <v>100</v>
      </c>
      <c r="M16" s="58">
        <v>50</v>
      </c>
      <c r="N16" s="56">
        <v>300</v>
      </c>
      <c r="O16" s="48">
        <f t="shared" si="0"/>
        <v>1850</v>
      </c>
    </row>
    <row r="17" spans="1:20" s="5" customFormat="1" x14ac:dyDescent="0.25">
      <c r="A17" s="35">
        <f t="shared" si="1"/>
        <v>11</v>
      </c>
      <c r="B17" s="4" t="s">
        <v>45</v>
      </c>
      <c r="C17" s="36" t="s">
        <v>46</v>
      </c>
      <c r="D17" s="55">
        <v>50</v>
      </c>
      <c r="E17" s="56">
        <v>300</v>
      </c>
      <c r="F17" s="63">
        <v>250</v>
      </c>
      <c r="G17" s="55">
        <v>50</v>
      </c>
      <c r="H17" s="56">
        <v>300</v>
      </c>
      <c r="I17" s="57">
        <v>100</v>
      </c>
      <c r="J17" s="58">
        <v>50</v>
      </c>
      <c r="K17" s="56">
        <v>300</v>
      </c>
      <c r="L17" s="57">
        <v>100</v>
      </c>
      <c r="M17" s="58">
        <v>50</v>
      </c>
      <c r="N17" s="56">
        <v>300</v>
      </c>
      <c r="O17" s="48">
        <f t="shared" si="0"/>
        <v>1850</v>
      </c>
    </row>
    <row r="18" spans="1:20" s="5" customFormat="1" x14ac:dyDescent="0.25">
      <c r="A18" s="35">
        <f t="shared" si="1"/>
        <v>12</v>
      </c>
      <c r="B18" s="4" t="s">
        <v>47</v>
      </c>
      <c r="C18" s="36" t="s">
        <v>48</v>
      </c>
      <c r="D18" s="55">
        <v>50</v>
      </c>
      <c r="E18" s="56">
        <v>200</v>
      </c>
      <c r="F18" s="63">
        <v>200</v>
      </c>
      <c r="G18" s="55">
        <v>50</v>
      </c>
      <c r="H18" s="56">
        <v>200</v>
      </c>
      <c r="I18" s="57">
        <v>100</v>
      </c>
      <c r="J18" s="58">
        <v>50</v>
      </c>
      <c r="K18" s="56">
        <v>200</v>
      </c>
      <c r="L18" s="57">
        <v>100</v>
      </c>
      <c r="M18" s="58">
        <v>50</v>
      </c>
      <c r="N18" s="56">
        <v>200</v>
      </c>
      <c r="O18" s="48">
        <f t="shared" si="0"/>
        <v>1400</v>
      </c>
    </row>
    <row r="19" spans="1:20" s="5" customFormat="1" x14ac:dyDescent="0.25">
      <c r="A19" s="35">
        <f t="shared" si="1"/>
        <v>13</v>
      </c>
      <c r="B19" s="4" t="s">
        <v>49</v>
      </c>
      <c r="C19" s="36" t="s">
        <v>50</v>
      </c>
      <c r="D19" s="59">
        <v>50</v>
      </c>
      <c r="E19" s="60">
        <v>1000</v>
      </c>
      <c r="F19" s="63">
        <v>800</v>
      </c>
      <c r="G19" s="59">
        <v>50</v>
      </c>
      <c r="H19" s="60">
        <v>1000</v>
      </c>
      <c r="I19" s="61">
        <v>200</v>
      </c>
      <c r="J19" s="62">
        <v>50</v>
      </c>
      <c r="K19" s="60">
        <v>1000</v>
      </c>
      <c r="L19" s="61">
        <v>200</v>
      </c>
      <c r="M19" s="62">
        <v>50</v>
      </c>
      <c r="N19" s="60">
        <v>1000</v>
      </c>
      <c r="O19" s="48">
        <f t="shared" si="0"/>
        <v>5400</v>
      </c>
    </row>
    <row r="20" spans="1:20" s="5" customFormat="1" x14ac:dyDescent="0.25">
      <c r="A20" s="35">
        <f t="shared" si="1"/>
        <v>14</v>
      </c>
      <c r="B20" s="4" t="s">
        <v>51</v>
      </c>
      <c r="C20" s="36" t="s">
        <v>52</v>
      </c>
      <c r="D20" s="55">
        <v>50</v>
      </c>
      <c r="E20" s="56">
        <v>700</v>
      </c>
      <c r="F20" s="63">
        <v>700</v>
      </c>
      <c r="G20" s="55">
        <v>50</v>
      </c>
      <c r="H20" s="56">
        <v>700</v>
      </c>
      <c r="I20" s="57">
        <v>100</v>
      </c>
      <c r="J20" s="58">
        <v>50</v>
      </c>
      <c r="K20" s="56">
        <v>700</v>
      </c>
      <c r="L20" s="57">
        <v>100</v>
      </c>
      <c r="M20" s="58">
        <v>50</v>
      </c>
      <c r="N20" s="56">
        <v>700</v>
      </c>
      <c r="O20" s="48">
        <f t="shared" si="0"/>
        <v>3900</v>
      </c>
    </row>
    <row r="21" spans="1:20" s="5" customFormat="1" x14ac:dyDescent="0.25">
      <c r="A21" s="35">
        <f t="shared" si="1"/>
        <v>15</v>
      </c>
      <c r="B21" s="4" t="s">
        <v>53</v>
      </c>
      <c r="C21" s="36" t="s">
        <v>54</v>
      </c>
      <c r="D21" s="55">
        <v>50</v>
      </c>
      <c r="E21" s="56">
        <v>900</v>
      </c>
      <c r="F21" s="63">
        <v>600</v>
      </c>
      <c r="G21" s="55">
        <v>50</v>
      </c>
      <c r="H21" s="56">
        <v>900</v>
      </c>
      <c r="I21" s="57">
        <v>100</v>
      </c>
      <c r="J21" s="58">
        <v>50</v>
      </c>
      <c r="K21" s="56">
        <v>900</v>
      </c>
      <c r="L21" s="57">
        <v>100</v>
      </c>
      <c r="M21" s="58">
        <v>50</v>
      </c>
      <c r="N21" s="56">
        <v>900</v>
      </c>
      <c r="O21" s="48">
        <f t="shared" si="0"/>
        <v>4600</v>
      </c>
    </row>
    <row r="22" spans="1:20" s="5" customFormat="1" x14ac:dyDescent="0.25">
      <c r="A22" s="35">
        <f t="shared" si="1"/>
        <v>16</v>
      </c>
      <c r="B22" s="4" t="s">
        <v>55</v>
      </c>
      <c r="C22" s="36" t="s">
        <v>56</v>
      </c>
      <c r="D22" s="55">
        <v>50</v>
      </c>
      <c r="E22" s="56">
        <v>900</v>
      </c>
      <c r="F22" s="63">
        <v>600</v>
      </c>
      <c r="G22" s="55">
        <v>50</v>
      </c>
      <c r="H22" s="56">
        <v>900</v>
      </c>
      <c r="I22" s="57">
        <v>100</v>
      </c>
      <c r="J22" s="58">
        <v>50</v>
      </c>
      <c r="K22" s="56">
        <v>900</v>
      </c>
      <c r="L22" s="57">
        <v>100</v>
      </c>
      <c r="M22" s="58">
        <v>50</v>
      </c>
      <c r="N22" s="56">
        <v>900</v>
      </c>
      <c r="O22" s="48">
        <f t="shared" si="0"/>
        <v>4600</v>
      </c>
    </row>
    <row r="23" spans="1:20" x14ac:dyDescent="0.25">
      <c r="A23" s="35">
        <f t="shared" si="1"/>
        <v>17</v>
      </c>
      <c r="B23" s="4" t="s">
        <v>20</v>
      </c>
      <c r="C23" s="36" t="s">
        <v>17</v>
      </c>
      <c r="D23" s="55">
        <v>500</v>
      </c>
      <c r="E23" s="56">
        <v>1600</v>
      </c>
      <c r="F23" s="63">
        <v>700</v>
      </c>
      <c r="G23" s="55">
        <v>500</v>
      </c>
      <c r="H23" s="56">
        <v>1600</v>
      </c>
      <c r="I23" s="57">
        <v>500</v>
      </c>
      <c r="J23" s="58">
        <v>500</v>
      </c>
      <c r="K23" s="56">
        <v>1600</v>
      </c>
      <c r="L23" s="57">
        <v>500</v>
      </c>
      <c r="M23" s="58">
        <v>500</v>
      </c>
      <c r="N23" s="56">
        <v>1600</v>
      </c>
      <c r="O23" s="48">
        <f t="shared" si="0"/>
        <v>10100</v>
      </c>
      <c r="P23" s="2"/>
      <c r="Q23" s="2"/>
      <c r="R23" s="2"/>
      <c r="S23" s="2"/>
      <c r="T23" s="2"/>
    </row>
    <row r="24" spans="1:20" x14ac:dyDescent="0.25">
      <c r="A24" s="35">
        <f t="shared" si="1"/>
        <v>18</v>
      </c>
      <c r="B24" s="4" t="s">
        <v>21</v>
      </c>
      <c r="C24" s="36" t="s">
        <v>18</v>
      </c>
      <c r="D24" s="55">
        <v>500</v>
      </c>
      <c r="E24" s="56">
        <v>1600</v>
      </c>
      <c r="F24" s="63">
        <v>700</v>
      </c>
      <c r="G24" s="55">
        <v>500</v>
      </c>
      <c r="H24" s="56">
        <v>1600</v>
      </c>
      <c r="I24" s="57">
        <v>500</v>
      </c>
      <c r="J24" s="58">
        <v>500</v>
      </c>
      <c r="K24" s="56">
        <v>1600</v>
      </c>
      <c r="L24" s="57">
        <v>500</v>
      </c>
      <c r="M24" s="58">
        <v>500</v>
      </c>
      <c r="N24" s="56">
        <v>1600</v>
      </c>
      <c r="O24" s="48">
        <f t="shared" si="0"/>
        <v>10100</v>
      </c>
      <c r="P24" s="2"/>
      <c r="Q24" s="2"/>
      <c r="R24" s="2"/>
      <c r="S24" s="2"/>
      <c r="T24" s="2"/>
    </row>
    <row r="25" spans="1:20" x14ac:dyDescent="0.25">
      <c r="A25" s="35">
        <f t="shared" si="1"/>
        <v>19</v>
      </c>
      <c r="B25" s="4" t="s">
        <v>22</v>
      </c>
      <c r="C25" s="36" t="s">
        <v>19</v>
      </c>
      <c r="D25" s="55">
        <v>400</v>
      </c>
      <c r="E25" s="56">
        <v>600</v>
      </c>
      <c r="F25" s="63">
        <v>400</v>
      </c>
      <c r="G25" s="55">
        <v>400</v>
      </c>
      <c r="H25" s="56">
        <v>600</v>
      </c>
      <c r="I25" s="57">
        <v>300</v>
      </c>
      <c r="J25" s="58">
        <v>400</v>
      </c>
      <c r="K25" s="56">
        <v>600</v>
      </c>
      <c r="L25" s="57">
        <v>300</v>
      </c>
      <c r="M25" s="58">
        <v>400</v>
      </c>
      <c r="N25" s="56">
        <v>600</v>
      </c>
      <c r="O25" s="48">
        <f t="shared" si="0"/>
        <v>5000</v>
      </c>
      <c r="P25" s="2"/>
      <c r="Q25" s="2"/>
      <c r="R25" s="2"/>
      <c r="S25" s="2"/>
      <c r="T25" s="2"/>
    </row>
    <row r="26" spans="1:20" ht="15.75" thickBot="1" x14ac:dyDescent="0.3">
      <c r="A26" s="35">
        <f t="shared" si="1"/>
        <v>20</v>
      </c>
      <c r="B26" s="4" t="s">
        <v>23</v>
      </c>
      <c r="C26" s="36" t="s">
        <v>24</v>
      </c>
      <c r="D26" s="55">
        <v>200</v>
      </c>
      <c r="E26" s="56">
        <v>1500</v>
      </c>
      <c r="F26" s="63">
        <v>100</v>
      </c>
      <c r="G26" s="55">
        <v>200</v>
      </c>
      <c r="H26" s="56">
        <v>1500</v>
      </c>
      <c r="I26" s="57">
        <v>500</v>
      </c>
      <c r="J26" s="58">
        <v>200</v>
      </c>
      <c r="K26" s="56">
        <v>1500</v>
      </c>
      <c r="L26" s="57">
        <v>500</v>
      </c>
      <c r="M26" s="58">
        <v>200</v>
      </c>
      <c r="N26" s="56">
        <v>1500</v>
      </c>
      <c r="O26" s="48">
        <f t="shared" si="0"/>
        <v>7900</v>
      </c>
      <c r="P26" s="2"/>
      <c r="Q26" s="2"/>
      <c r="R26" s="2"/>
      <c r="S26" s="2"/>
      <c r="T26" s="2"/>
    </row>
    <row r="27" spans="1:20" s="20" customFormat="1" ht="15" customHeight="1" thickBot="1" x14ac:dyDescent="0.3">
      <c r="A27" s="134" t="s">
        <v>0</v>
      </c>
      <c r="B27" s="135"/>
      <c r="C27" s="135"/>
      <c r="D27" s="64">
        <f t="shared" ref="D27:E27" si="2">SUM(D7:D26)</f>
        <v>2400</v>
      </c>
      <c r="E27" s="65">
        <f t="shared" si="2"/>
        <v>17000</v>
      </c>
      <c r="F27" s="42">
        <f>SUM(F7:F26)</f>
        <v>11500</v>
      </c>
      <c r="G27" s="64">
        <f t="shared" ref="G27:N27" si="3">SUM(G7:G26)</f>
        <v>2400</v>
      </c>
      <c r="H27" s="65">
        <f t="shared" si="3"/>
        <v>17000</v>
      </c>
      <c r="I27" s="21">
        <f t="shared" si="3"/>
        <v>5150</v>
      </c>
      <c r="J27" s="64">
        <f t="shared" si="3"/>
        <v>2400</v>
      </c>
      <c r="K27" s="66">
        <f t="shared" si="3"/>
        <v>17000</v>
      </c>
      <c r="L27" s="21">
        <f t="shared" si="3"/>
        <v>5150</v>
      </c>
      <c r="M27" s="64">
        <f t="shared" si="3"/>
        <v>2400</v>
      </c>
      <c r="N27" s="66">
        <f t="shared" si="3"/>
        <v>17000</v>
      </c>
      <c r="O27" s="49">
        <f>SUM(O7:O26)</f>
        <v>99400</v>
      </c>
      <c r="P27" s="78">
        <f>SUM(D27:N27)</f>
        <v>99400</v>
      </c>
    </row>
    <row r="28" spans="1:20" x14ac:dyDescent="0.25">
      <c r="A28" s="136" t="s">
        <v>7</v>
      </c>
      <c r="B28" s="137"/>
      <c r="C28" s="138"/>
      <c r="D28" s="79">
        <f>SUM(D27:E27)</f>
        <v>19400</v>
      </c>
      <c r="E28" s="70"/>
      <c r="F28" s="96">
        <f>SUM(F27:G27)</f>
        <v>13900</v>
      </c>
      <c r="G28" s="97"/>
      <c r="H28" s="96">
        <f>SUM(H27:J27)</f>
        <v>24550</v>
      </c>
      <c r="I28" s="98"/>
      <c r="J28" s="97"/>
      <c r="K28" s="96">
        <f>SUM(K27:M27)</f>
        <v>24550</v>
      </c>
      <c r="L28" s="98"/>
      <c r="M28" s="97"/>
      <c r="N28" s="34">
        <f>N27</f>
        <v>17000</v>
      </c>
      <c r="O28" s="54">
        <f>SUM(D28:N28)</f>
        <v>99400</v>
      </c>
      <c r="P28" s="53"/>
      <c r="Q28" s="2"/>
      <c r="R28" s="2"/>
      <c r="S28" s="2"/>
      <c r="T28" s="2"/>
    </row>
    <row r="29" spans="1:20" ht="15" customHeight="1" x14ac:dyDescent="0.25">
      <c r="C29" s="12"/>
      <c r="D29" s="12"/>
      <c r="E29" s="12"/>
      <c r="F29" s="13"/>
      <c r="G29" s="12"/>
      <c r="H29" s="12"/>
      <c r="I29" s="12"/>
      <c r="J29" s="12"/>
      <c r="K29" s="12"/>
      <c r="L29" s="12"/>
      <c r="M29" s="12"/>
      <c r="N29" s="12"/>
      <c r="O29" s="50"/>
      <c r="P29" s="12"/>
      <c r="Q29" s="14"/>
      <c r="R29" s="2"/>
      <c r="S29" s="2"/>
      <c r="T29" s="2"/>
    </row>
    <row r="30" spans="1:20" ht="15" customHeight="1" x14ac:dyDescent="0.25">
      <c r="C30" s="12"/>
      <c r="D30" s="12"/>
      <c r="E30" s="12"/>
      <c r="F30" s="13"/>
      <c r="G30" s="12"/>
      <c r="H30" s="12"/>
      <c r="I30" s="12"/>
      <c r="J30" s="12"/>
      <c r="K30" s="12"/>
      <c r="L30" s="12"/>
      <c r="M30" s="12"/>
      <c r="N30" s="12"/>
      <c r="O30" s="50"/>
      <c r="P30" s="12"/>
      <c r="Q30" s="14"/>
      <c r="R30" s="2"/>
      <c r="S30" s="2"/>
      <c r="T30" s="2"/>
    </row>
    <row r="31" spans="1:20" ht="24" customHeight="1" x14ac:dyDescent="0.35">
      <c r="B31" s="90" t="s">
        <v>15</v>
      </c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7"/>
      <c r="N31" s="7"/>
      <c r="O31" s="51"/>
      <c r="P31" s="7"/>
      <c r="Q31" s="7"/>
      <c r="R31" s="7"/>
      <c r="S31" s="7"/>
      <c r="T31" s="7"/>
    </row>
    <row r="32" spans="1:20" ht="24" customHeight="1" x14ac:dyDescent="0.35">
      <c r="B32" s="133" t="s">
        <v>70</v>
      </c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7"/>
      <c r="N32" s="7"/>
      <c r="O32" s="51"/>
      <c r="P32" s="7"/>
      <c r="Q32" s="8"/>
      <c r="R32" s="7"/>
      <c r="S32" s="7"/>
      <c r="T32" s="7"/>
    </row>
    <row r="33" spans="2:20" ht="4.9000000000000004" customHeight="1" thickBot="1" x14ac:dyDescent="0.3">
      <c r="L33" s="7"/>
      <c r="M33" s="7"/>
      <c r="N33" s="7"/>
      <c r="O33" s="51"/>
      <c r="P33" s="7"/>
      <c r="Q33" s="7"/>
      <c r="R33" s="7"/>
      <c r="S33" s="7"/>
      <c r="T33" s="7"/>
    </row>
    <row r="34" spans="2:20" ht="119.25" customHeight="1" thickBot="1" x14ac:dyDescent="0.3">
      <c r="B34" s="101" t="s">
        <v>3</v>
      </c>
      <c r="C34" s="102"/>
      <c r="D34" s="10" t="s">
        <v>9</v>
      </c>
      <c r="E34" s="10" t="s">
        <v>5</v>
      </c>
      <c r="F34" s="11" t="s">
        <v>10</v>
      </c>
      <c r="G34" s="10" t="s">
        <v>11</v>
      </c>
      <c r="H34" s="5"/>
      <c r="I34" s="5"/>
      <c r="J34" s="52"/>
      <c r="K34" s="5"/>
      <c r="M34" s="2"/>
      <c r="N34" s="2"/>
      <c r="O34" s="2"/>
      <c r="P34" s="2"/>
      <c r="Q34" s="2"/>
      <c r="R34" s="2"/>
      <c r="S34" s="2"/>
      <c r="T34" s="2"/>
    </row>
    <row r="35" spans="2:20" x14ac:dyDescent="0.25">
      <c r="B35" s="103" t="s">
        <v>57</v>
      </c>
      <c r="C35" s="104"/>
      <c r="D35" s="15">
        <f>E27</f>
        <v>17000</v>
      </c>
      <c r="E35" s="105">
        <f>SUM(D35:D38)</f>
        <v>68000</v>
      </c>
      <c r="F35" s="111"/>
      <c r="G35" s="114">
        <f>E35*F35</f>
        <v>0</v>
      </c>
      <c r="H35" s="5"/>
      <c r="I35" s="5"/>
      <c r="J35" s="52"/>
      <c r="K35" s="5"/>
      <c r="N35" s="2"/>
      <c r="O35" s="2"/>
      <c r="P35" s="2"/>
      <c r="Q35" s="2"/>
      <c r="R35" s="2"/>
      <c r="S35" s="2"/>
      <c r="T35" s="2"/>
    </row>
    <row r="36" spans="2:20" s="2" customFormat="1" x14ac:dyDescent="0.25">
      <c r="B36" s="118" t="s">
        <v>60</v>
      </c>
      <c r="C36" s="119"/>
      <c r="D36" s="16">
        <f>H27</f>
        <v>17000</v>
      </c>
      <c r="E36" s="106"/>
      <c r="F36" s="112"/>
      <c r="G36" s="115"/>
      <c r="H36" s="5"/>
      <c r="I36" s="5"/>
      <c r="J36" s="52"/>
      <c r="K36" s="5"/>
      <c r="L36" s="5"/>
      <c r="M36" s="5"/>
    </row>
    <row r="37" spans="2:20" s="2" customFormat="1" x14ac:dyDescent="0.25">
      <c r="B37" s="118" t="s">
        <v>63</v>
      </c>
      <c r="C37" s="119"/>
      <c r="D37" s="80">
        <f>K27</f>
        <v>17000</v>
      </c>
      <c r="E37" s="107"/>
      <c r="F37" s="112"/>
      <c r="G37" s="116"/>
      <c r="H37" s="5"/>
      <c r="I37" s="5"/>
      <c r="J37" s="52"/>
      <c r="K37" s="5"/>
      <c r="L37" s="5"/>
      <c r="M37" s="5"/>
    </row>
    <row r="38" spans="2:20" s="2" customFormat="1" ht="15.75" thickBot="1" x14ac:dyDescent="0.3">
      <c r="B38" s="120" t="s">
        <v>65</v>
      </c>
      <c r="C38" s="121"/>
      <c r="D38" s="33">
        <f>N27</f>
        <v>17000</v>
      </c>
      <c r="E38" s="108"/>
      <c r="F38" s="113"/>
      <c r="G38" s="117"/>
      <c r="H38" s="5"/>
      <c r="I38" s="5"/>
      <c r="J38" s="52"/>
      <c r="K38" s="5"/>
      <c r="L38" s="5"/>
      <c r="M38" s="5"/>
    </row>
    <row r="39" spans="2:20" s="2" customFormat="1" x14ac:dyDescent="0.25">
      <c r="B39" s="67" t="s">
        <v>69</v>
      </c>
      <c r="C39" s="68"/>
      <c r="D39" s="69">
        <f>F27</f>
        <v>11500</v>
      </c>
      <c r="E39" s="87">
        <f>SUM(D39:D41)</f>
        <v>21800</v>
      </c>
      <c r="F39" s="125"/>
      <c r="G39" s="122">
        <f>E39*F39</f>
        <v>0</v>
      </c>
      <c r="H39" s="5"/>
      <c r="I39" s="5"/>
      <c r="J39" s="52"/>
      <c r="K39" s="5"/>
      <c r="L39" s="5"/>
      <c r="M39" s="5"/>
    </row>
    <row r="40" spans="2:20" s="2" customFormat="1" x14ac:dyDescent="0.25">
      <c r="B40" s="128" t="s">
        <v>61</v>
      </c>
      <c r="C40" s="129"/>
      <c r="D40" s="32">
        <f>I27</f>
        <v>5150</v>
      </c>
      <c r="E40" s="88"/>
      <c r="F40" s="126"/>
      <c r="G40" s="123"/>
      <c r="H40" s="5"/>
      <c r="I40" s="5"/>
      <c r="J40" s="52"/>
      <c r="K40" s="5"/>
      <c r="L40" s="5"/>
      <c r="M40" s="5"/>
    </row>
    <row r="41" spans="2:20" s="2" customFormat="1" ht="15.75" thickBot="1" x14ac:dyDescent="0.3">
      <c r="B41" s="99" t="s">
        <v>67</v>
      </c>
      <c r="C41" s="100"/>
      <c r="D41" s="17">
        <f>L27</f>
        <v>5150</v>
      </c>
      <c r="E41" s="89"/>
      <c r="F41" s="127"/>
      <c r="G41" s="124"/>
      <c r="H41" s="5"/>
      <c r="I41" s="30"/>
      <c r="J41" s="52"/>
      <c r="K41" s="5"/>
      <c r="L41" s="5"/>
      <c r="M41" s="5"/>
    </row>
    <row r="42" spans="2:20" s="2" customFormat="1" x14ac:dyDescent="0.25">
      <c r="B42" s="85" t="s">
        <v>68</v>
      </c>
      <c r="C42" s="86"/>
      <c r="D42" s="18">
        <f>D27</f>
        <v>2400</v>
      </c>
      <c r="E42" s="139">
        <f>SUM(D42:D45)</f>
        <v>9600</v>
      </c>
      <c r="F42" s="141"/>
      <c r="G42" s="144">
        <f>E42*F42</f>
        <v>0</v>
      </c>
      <c r="H42" s="5"/>
      <c r="I42" s="5"/>
      <c r="J42" s="52"/>
      <c r="K42" s="5"/>
      <c r="L42" s="5"/>
      <c r="M42" s="5"/>
    </row>
    <row r="43" spans="2:20" s="2" customFormat="1" x14ac:dyDescent="0.25">
      <c r="B43" s="85" t="s">
        <v>59</v>
      </c>
      <c r="C43" s="86"/>
      <c r="D43" s="72">
        <f>G27</f>
        <v>2400</v>
      </c>
      <c r="E43" s="140"/>
      <c r="F43" s="142"/>
      <c r="G43" s="145"/>
      <c r="H43" s="5"/>
      <c r="I43" s="5"/>
      <c r="J43" s="52"/>
      <c r="K43" s="5"/>
      <c r="L43" s="5"/>
      <c r="M43" s="5"/>
    </row>
    <row r="44" spans="2:20" s="2" customFormat="1" ht="15.75" thickBot="1" x14ac:dyDescent="0.3">
      <c r="B44" s="109" t="s">
        <v>62</v>
      </c>
      <c r="C44" s="110"/>
      <c r="D44" s="19">
        <f>J27</f>
        <v>2400</v>
      </c>
      <c r="E44" s="140"/>
      <c r="F44" s="142"/>
      <c r="G44" s="145"/>
      <c r="H44" s="5"/>
      <c r="I44" s="5"/>
      <c r="J44" s="52"/>
      <c r="K44" s="5"/>
      <c r="L44" s="5"/>
      <c r="M44" s="5"/>
    </row>
    <row r="45" spans="2:20" s="2" customFormat="1" ht="15.75" thickBot="1" x14ac:dyDescent="0.3">
      <c r="B45" s="109" t="s">
        <v>66</v>
      </c>
      <c r="C45" s="110"/>
      <c r="D45" s="19">
        <f>M27</f>
        <v>2400</v>
      </c>
      <c r="E45" s="140"/>
      <c r="F45" s="143"/>
      <c r="G45" s="145"/>
      <c r="H45" s="5"/>
      <c r="I45" s="5"/>
      <c r="J45" s="52"/>
      <c r="K45" s="5"/>
      <c r="L45" s="5"/>
      <c r="M45" s="5"/>
    </row>
    <row r="46" spans="2:20" s="2" customFormat="1" ht="30" customHeight="1" thickBot="1" x14ac:dyDescent="0.3">
      <c r="B46" s="81" t="s">
        <v>4</v>
      </c>
      <c r="C46" s="82"/>
      <c r="D46" s="82"/>
      <c r="E46" s="9">
        <f>SUM(E35:E45)</f>
        <v>99400</v>
      </c>
      <c r="F46" s="73" t="s">
        <v>2</v>
      </c>
      <c r="G46" s="23">
        <f>SUM(G35:G45)</f>
        <v>0</v>
      </c>
      <c r="H46" s="74"/>
      <c r="I46" s="75"/>
      <c r="J46" s="5"/>
      <c r="K46" s="5"/>
    </row>
    <row r="47" spans="2:20" s="2" customFormat="1" ht="30" customHeight="1" x14ac:dyDescent="0.25">
      <c r="B47" s="83" t="s">
        <v>16</v>
      </c>
      <c r="C47" s="83"/>
      <c r="D47" s="83"/>
      <c r="E47" s="83"/>
      <c r="F47" s="83"/>
      <c r="G47" s="83"/>
      <c r="H47" s="84"/>
      <c r="I47" s="84"/>
      <c r="J47" s="77"/>
      <c r="K47" s="76"/>
      <c r="L47" s="76"/>
      <c r="M47" s="5"/>
      <c r="N47" s="5"/>
      <c r="O47" s="52"/>
      <c r="P47" s="5"/>
      <c r="Q47" s="5"/>
      <c r="R47" s="5"/>
      <c r="S47" s="5"/>
      <c r="T47" s="5"/>
    </row>
    <row r="48" spans="2:20" s="2" customFormat="1" ht="24.6" customHeight="1" x14ac:dyDescent="0.25">
      <c r="C48" s="3"/>
      <c r="D48" s="71"/>
      <c r="E48" s="71"/>
      <c r="F48" s="3"/>
      <c r="G48" s="3"/>
      <c r="H48" s="3"/>
      <c r="I48" s="31"/>
      <c r="J48" s="31"/>
      <c r="K48" s="31"/>
      <c r="L48" s="5"/>
      <c r="M48" s="5"/>
      <c r="N48" s="5"/>
      <c r="O48" s="52"/>
      <c r="P48" s="5"/>
      <c r="Q48" s="5"/>
      <c r="R48" s="5"/>
      <c r="S48" s="5"/>
      <c r="T48" s="5"/>
    </row>
  </sheetData>
  <sheetProtection sheet="1" objects="1" scenarios="1" selectLockedCells="1"/>
  <mergeCells count="34">
    <mergeCell ref="E42:E45"/>
    <mergeCell ref="F42:F45"/>
    <mergeCell ref="G42:G45"/>
    <mergeCell ref="B42:C42"/>
    <mergeCell ref="B45:C45"/>
    <mergeCell ref="C5:C6"/>
    <mergeCell ref="O1:R1"/>
    <mergeCell ref="B32:L32"/>
    <mergeCell ref="A27:C27"/>
    <mergeCell ref="A28:C28"/>
    <mergeCell ref="F35:F38"/>
    <mergeCell ref="G35:G38"/>
    <mergeCell ref="B36:C36"/>
    <mergeCell ref="B38:C38"/>
    <mergeCell ref="G39:G41"/>
    <mergeCell ref="F39:F41"/>
    <mergeCell ref="B37:C37"/>
    <mergeCell ref="B40:C40"/>
    <mergeCell ref="B47:I47"/>
    <mergeCell ref="B43:C43"/>
    <mergeCell ref="E39:E41"/>
    <mergeCell ref="A3:P3"/>
    <mergeCell ref="A4:P4"/>
    <mergeCell ref="A5:A6"/>
    <mergeCell ref="B5:B6"/>
    <mergeCell ref="F28:G28"/>
    <mergeCell ref="H28:J28"/>
    <mergeCell ref="K28:M28"/>
    <mergeCell ref="B41:C41"/>
    <mergeCell ref="B31:L31"/>
    <mergeCell ref="B34:C34"/>
    <mergeCell ref="B35:C35"/>
    <mergeCell ref="E35:E38"/>
    <mergeCell ref="B44:C44"/>
  </mergeCells>
  <pageMargins left="0.7" right="0.7" top="0.78740157499999996" bottom="0.78740157499999996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A1 - Výpočet ceny soli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2021-06-24T06:07:45Z</cp:lastPrinted>
  <dcterms:created xsi:type="dcterms:W3CDTF">2021-06-14T12:37:22Z</dcterms:created>
  <dcterms:modified xsi:type="dcterms:W3CDTF">2024-12-18T09:01:52Z</dcterms:modified>
</cp:coreProperties>
</file>